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MABULA.BOT\Desktop\Betrida\"/>
    </mc:Choice>
  </mc:AlternateContent>
  <bookViews>
    <workbookView xWindow="0" yWindow="0" windowWidth="9140" windowHeight="6910"/>
  </bookViews>
  <sheets>
    <sheet name="Sheet1" sheetId="1" r:id="rId1"/>
  </sheets>
  <definedNames>
    <definedName name="_xlnm.Print_Area" localSheetId="0">Sheet1!$C$3:$Q$56</definedName>
    <definedName name="_xlnm.Print_Titles" localSheetId="0">Sheet1!$A:$B,Sheet1!$1:$2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O35" i="1" s="1"/>
  <c r="N42" i="1"/>
  <c r="N37" i="1"/>
  <c r="N36" i="1" s="1"/>
  <c r="O33" i="1"/>
  <c r="N33" i="1"/>
  <c r="N18" i="1"/>
  <c r="N16" i="1" s="1"/>
  <c r="N15" i="1" s="1"/>
  <c r="N5" i="1"/>
  <c r="N4" i="1" s="1"/>
  <c r="N35" i="1" l="1"/>
  <c r="N24" i="1"/>
</calcChain>
</file>

<file path=xl/sharedStrings.xml><?xml version="1.0" encoding="utf-8"?>
<sst xmlns="http://schemas.openxmlformats.org/spreadsheetml/2006/main" count="71" uniqueCount="69">
  <si>
    <t>Total Revenue</t>
  </si>
  <si>
    <t>Tax revenue</t>
  </si>
  <si>
    <t xml:space="preserve">  Taxes on imports</t>
  </si>
  <si>
    <t xml:space="preserve">    O/w VAT</t>
  </si>
  <si>
    <t xml:space="preserve">  Sales/VAT and excise on local goods</t>
  </si>
  <si>
    <t xml:space="preserve">  Income taxes</t>
  </si>
  <si>
    <t xml:space="preserve">  Other taxes (mainly Inland Revenue)</t>
  </si>
  <si>
    <t>Non-tax revenue</t>
  </si>
  <si>
    <t>LGA Own sources</t>
  </si>
  <si>
    <t xml:space="preserve">Total expenditure and net lending </t>
  </si>
  <si>
    <t>Recurrent expenditure</t>
  </si>
  <si>
    <t xml:space="preserve">  Wages and salaries</t>
  </si>
  <si>
    <t xml:space="preserve">  Interest payments</t>
  </si>
  <si>
    <t xml:space="preserve">    Domestic</t>
  </si>
  <si>
    <t xml:space="preserve">    Foreign</t>
  </si>
  <si>
    <t xml:space="preserve">  Other  goods, services and transfers</t>
  </si>
  <si>
    <t>Development expenditure and net lending</t>
  </si>
  <si>
    <t>Overall balance (cheques issued) before grants</t>
  </si>
  <si>
    <t>Grants:</t>
  </si>
  <si>
    <t xml:space="preserve"> of  which: Project</t>
  </si>
  <si>
    <t xml:space="preserve">       MDF and HIPC relief</t>
  </si>
  <si>
    <t>Overall balance (cheques issued) after grants</t>
  </si>
  <si>
    <t>Adjustments to cash and other items (net)</t>
  </si>
  <si>
    <t xml:space="preserve">   o/w expenditure float</t>
  </si>
  <si>
    <t>Overall balance (cheques cleared)</t>
  </si>
  <si>
    <t>Financing :</t>
  </si>
  <si>
    <t>Foreign Financing (net)</t>
  </si>
  <si>
    <t xml:space="preserve">  Borrowing</t>
  </si>
  <si>
    <t xml:space="preserve">    Program loans</t>
  </si>
  <si>
    <t xml:space="preserve">    Development project loans</t>
  </si>
  <si>
    <t xml:space="preserve">      o/w Non-concessional borrowing</t>
  </si>
  <si>
    <t xml:space="preserve">  Amortization</t>
  </si>
  <si>
    <t>Domestic (net)</t>
  </si>
  <si>
    <t xml:space="preserve">  Bank borrowing (net)</t>
  </si>
  <si>
    <t xml:space="preserve">  Non-bank borrowing (net)</t>
  </si>
  <si>
    <t xml:space="preserve">  New borrowing</t>
  </si>
  <si>
    <t>Amortization of contingent debt</t>
  </si>
  <si>
    <t>Privatization proceeds</t>
  </si>
  <si>
    <t>Contingency/Change in arrears</t>
  </si>
  <si>
    <t>Recovery of NBC recapitalization bond</t>
  </si>
  <si>
    <t>Memorandum items:</t>
  </si>
  <si>
    <t>Domestic amortization</t>
  </si>
  <si>
    <t>VC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</si>
  <si>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</si>
  <si>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</si>
  <si>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</si>
  <si>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</si>
  <si>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</si>
  <si>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</si>
  <si>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</si>
  <si>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</si>
  <si>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</si>
  <si>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</si>
  <si>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</si>
  <si>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</si>
  <si>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</si>
  <si>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</si>
  <si>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</si>
  <si>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Table 1 - Government Budgetary Operations on Checks Issued - Millions of TZS</t>
  </si>
  <si>
    <r>
      <rPr>
        <b/>
        <i/>
        <sz val="10"/>
        <rFont val="Times New Roman"/>
        <family val="1"/>
      </rPr>
      <t xml:space="preserve">Source: </t>
    </r>
    <r>
      <rPr>
        <i/>
        <sz val="10"/>
        <rFont val="Times New Roman"/>
        <family val="1"/>
      </rPr>
      <t>Ministry of Finance and Bank of Tanzania</t>
    </r>
  </si>
  <si>
    <t>2016/17</t>
  </si>
  <si>
    <t>2015/16</t>
  </si>
  <si>
    <t>2014/15</t>
  </si>
  <si>
    <t>2017/18</t>
  </si>
  <si>
    <t>2018/19</t>
  </si>
  <si>
    <t>2019/20</t>
  </si>
  <si>
    <t>2020/21</t>
  </si>
  <si>
    <t>2021/22</t>
  </si>
  <si>
    <t>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</si>
</sst>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12"/>
      <color theme="1"/>
      <name val="Arial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4" fontId="1" fillId="0" borderId="0" xfId="0" applyNumberFormat="1" applyFont="1"/>
    <xf numFmtId="3" fontId="3" fillId="0" borderId="0" xfId="0" applyNumberFormat="1" applyFont="1"/>
    <xf numFmtId="164" fontId="1" fillId="0" borderId="0" xfId="0" applyNumberFormat="1" applyFont="1"/>
    <xf numFmtId="3" fontId="4" fillId="2" borderId="0" xfId="0" applyNumberFormat="1" applyFont="1" applyFill="1"/>
    <xf numFmtId="164" fontId="2" fillId="0" borderId="0" xfId="0" applyNumberFormat="1" applyFont="1"/>
    <xf numFmtId="3" fontId="5" fillId="0" borderId="0" xfId="0" applyNumberFormat="1" applyFont="1"/>
    <xf numFmtId="0" fontId="3" fillId="0" borderId="0" xfId="0" applyFont="1"/>
    <xf numFmtId="0" fontId="6" fillId="0" borderId="0" xfId="0" applyFont="1"/>
    <xf numFmtId="0" fontId="8" fillId="3" borderId="0" xfId="0" applyFont="1" applyFill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3" fontId="3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workbookViewId="0">
      <pane xSplit="2" ySplit="2" topLeftCell="Y33" activePane="bottomRight" state="frozen"/>
      <selection pane="topRight" activeCell="C1" sqref="C1"/>
      <selection pane="bottomLeft" activeCell="A3" sqref="A3"/>
      <selection pane="bottomRight" activeCell="AB38" sqref="AB38"/>
    </sheetView>
  </sheetViews>
  <sheetFormatPr defaultRowHeight="14.5" x14ac:dyDescent="0.35"/>
  <cols>
    <col min="1" max="1" width="40.7265625" customWidth="1"/>
    <col min="2" max="2" width="10.7265625" customWidth="1"/>
    <col min="3" max="14" width="9.7265625" bestFit="1" customWidth="1"/>
    <col min="15" max="17" width="10.7265625" bestFit="1" customWidth="1"/>
    <col min="18" max="22" width="10.7265625" customWidth="1"/>
    <col min="23" max="24" width="12.26953125" bestFit="1" customWidth="1"/>
    <col min="25" max="26" width="10.81640625" bestFit="1" customWidth="1"/>
  </cols>
  <sheetData>
    <row r="1" spans="1:26" ht="15.5" x14ac:dyDescent="0.35">
      <c r="A1" s="11" t="s">
        <v>58</v>
      </c>
    </row>
    <row r="2" spans="1:26" x14ac:dyDescent="0.35">
      <c r="C2" s="14" t="s">
        <v>43</v>
      </c>
      <c r="D2" s="14" t="s">
        <v>44</v>
      </c>
      <c r="E2" s="14" t="s">
        <v>45</v>
      </c>
      <c r="F2" s="14" t="s">
        <v>46</v>
      </c>
      <c r="G2" s="14" t="s">
        <v>47</v>
      </c>
      <c r="H2" s="15" t="s">
        <v>48</v>
      </c>
      <c r="I2" s="15" t="s">
        <v>49</v>
      </c>
      <c r="J2" s="15" t="s">
        <v>50</v>
      </c>
      <c r="K2" s="15" t="s">
        <v>51</v>
      </c>
      <c r="L2" s="15" t="s">
        <v>52</v>
      </c>
      <c r="M2" s="15" t="s">
        <v>53</v>
      </c>
      <c r="N2" s="15" t="s">
        <v>54</v>
      </c>
      <c r="O2" s="15" t="s">
        <v>55</v>
      </c>
      <c r="P2" s="15" t="s">
        <v>56</v>
      </c>
      <c r="Q2" s="15" t="s">
        <v>57</v>
      </c>
      <c r="R2" s="15" t="s">
        <v>62</v>
      </c>
      <c r="S2" s="15" t="s">
        <v>61</v>
      </c>
      <c r="T2" s="15" t="s">
        <v>60</v>
      </c>
      <c r="U2" s="15" t="s">
        <v>63</v>
      </c>
      <c r="V2" s="15" t="s">
        <v>64</v>
      </c>
      <c r="W2" s="15" t="s">
        <v>65</v>
      </c>
      <c r="X2" s="15" t="s">
        <v>66</v>
      </c>
      <c r="Y2" s="15" t="s">
        <v>67</v>
      </c>
      <c r="Z2" s="15" t="s">
        <v>68</v>
      </c>
    </row>
    <row r="3" spans="1:26" x14ac:dyDescent="0.35">
      <c r="A3" s="5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6" x14ac:dyDescent="0.35">
      <c r="A4" s="5" t="s">
        <v>0</v>
      </c>
      <c r="B4" s="2"/>
      <c r="C4" s="2">
        <v>777644.6</v>
      </c>
      <c r="D4" s="2">
        <v>929624</v>
      </c>
      <c r="E4" s="2">
        <v>1042955.1</v>
      </c>
      <c r="F4" s="2">
        <v>1217517.202</v>
      </c>
      <c r="G4" s="2">
        <v>1459303.309330333</v>
      </c>
      <c r="H4" s="2">
        <v>1773709.3835635199</v>
      </c>
      <c r="I4" s="2">
        <v>2097647.9333333331</v>
      </c>
      <c r="J4" s="2">
        <v>2739022.4</v>
      </c>
      <c r="K4" s="2">
        <v>3634580.5999999996</v>
      </c>
      <c r="L4" s="2">
        <v>4293074.3</v>
      </c>
      <c r="M4" s="2">
        <v>4661540.33</v>
      </c>
      <c r="N4" s="2">
        <f>N5+N12</f>
        <v>5736266.1449999996</v>
      </c>
      <c r="O4" s="2">
        <v>7221408.6390353907</v>
      </c>
      <c r="P4" s="2">
        <v>8442611.2460861802</v>
      </c>
      <c r="Q4" s="2">
        <v>10182454.682028243</v>
      </c>
      <c r="R4" s="2">
        <v>10957765.31966714</v>
      </c>
      <c r="S4" s="2">
        <v>14048033.996671183</v>
      </c>
      <c r="T4" s="2">
        <v>16639831.455149066</v>
      </c>
      <c r="U4" s="2">
        <v>17944886.976497784</v>
      </c>
      <c r="V4" s="2">
        <v>18527293.206731431</v>
      </c>
      <c r="W4" s="2">
        <v>21051754.924292061</v>
      </c>
      <c r="X4" s="2">
        <v>20594735.238154266</v>
      </c>
      <c r="Y4" s="2">
        <v>24395566.929941554</v>
      </c>
      <c r="Z4" s="2">
        <v>26116182.726305887</v>
      </c>
    </row>
    <row r="5" spans="1:26" x14ac:dyDescent="0.35">
      <c r="A5" s="2" t="s">
        <v>1</v>
      </c>
      <c r="B5" s="2"/>
      <c r="C5" s="2">
        <v>684742.9</v>
      </c>
      <c r="D5" s="2">
        <v>827788.4</v>
      </c>
      <c r="E5" s="2">
        <v>939266.79999999993</v>
      </c>
      <c r="F5" s="2">
        <v>1106054.6628</v>
      </c>
      <c r="G5" s="2">
        <v>1342798.1721343331</v>
      </c>
      <c r="H5" s="2">
        <v>1615246.98026629</v>
      </c>
      <c r="I5" s="2">
        <v>1919236.8333333333</v>
      </c>
      <c r="J5" s="2">
        <v>2529439.4</v>
      </c>
      <c r="K5" s="2">
        <v>3359249.8</v>
      </c>
      <c r="L5" s="2">
        <v>4043673</v>
      </c>
      <c r="M5" s="2">
        <v>4427833.6900000004</v>
      </c>
      <c r="N5" s="2">
        <f>N6+N8+N10+N11</f>
        <v>5293277.3199999994</v>
      </c>
      <c r="O5" s="2">
        <v>6480477.7767020203</v>
      </c>
      <c r="P5" s="2">
        <v>7729985.8825159548</v>
      </c>
      <c r="Q5" s="2">
        <v>9294417.0126448944</v>
      </c>
      <c r="R5" s="2">
        <v>9891680.3330097422</v>
      </c>
      <c r="S5" s="2">
        <v>12410950.835853908</v>
      </c>
      <c r="T5" s="2">
        <v>14055172.603099998</v>
      </c>
      <c r="U5" s="2">
        <v>15091791.440000001</v>
      </c>
      <c r="V5" s="2">
        <v>15387287.870000001</v>
      </c>
      <c r="W5" s="2">
        <v>17472133.520289131</v>
      </c>
      <c r="X5" s="2">
        <v>17317613.46476984</v>
      </c>
      <c r="Y5" s="2">
        <v>20029211.59112509</v>
      </c>
      <c r="Z5" s="2">
        <v>21411398.926062934</v>
      </c>
    </row>
    <row r="6" spans="1:26" x14ac:dyDescent="0.35">
      <c r="A6" s="8" t="s">
        <v>2</v>
      </c>
      <c r="B6" s="3"/>
      <c r="C6" s="3">
        <v>220352.4</v>
      </c>
      <c r="D6" s="3">
        <v>363540.60000000003</v>
      </c>
      <c r="E6" s="3">
        <v>402159.1</v>
      </c>
      <c r="F6" s="3">
        <v>458593.59999999992</v>
      </c>
      <c r="G6" s="3">
        <v>575408.49822999991</v>
      </c>
      <c r="H6" s="3">
        <v>679992.40365380002</v>
      </c>
      <c r="I6" s="3">
        <v>819800.5</v>
      </c>
      <c r="J6" s="3">
        <v>1018569.4999999999</v>
      </c>
      <c r="K6" s="3">
        <v>1279837.2000000002</v>
      </c>
      <c r="L6" s="3">
        <v>1475496.4</v>
      </c>
      <c r="M6" s="3">
        <v>1916612.05</v>
      </c>
      <c r="N6" s="3">
        <v>2282139.6</v>
      </c>
      <c r="O6" s="3">
        <v>2555535.8246805202</v>
      </c>
      <c r="P6" s="3">
        <v>2915214.642515955</v>
      </c>
      <c r="Q6" s="3">
        <v>3535758.4728945829</v>
      </c>
      <c r="R6" s="3">
        <v>3928466.6641673315</v>
      </c>
      <c r="S6" s="3">
        <v>4772687.0358539093</v>
      </c>
      <c r="T6" s="3">
        <v>5092870.5830999995</v>
      </c>
      <c r="U6" s="3">
        <v>5488877.4399999995</v>
      </c>
      <c r="V6" s="3">
        <v>5668220.4500000002</v>
      </c>
      <c r="W6" s="3">
        <v>5994225.3027216103</v>
      </c>
      <c r="X6" s="3">
        <v>6564357.5626675701</v>
      </c>
      <c r="Y6" s="3">
        <v>7879144.1242794823</v>
      </c>
      <c r="Z6" s="3">
        <v>8325996.3941789409</v>
      </c>
    </row>
    <row r="7" spans="1:26" x14ac:dyDescent="0.35">
      <c r="A7" s="8" t="s">
        <v>3</v>
      </c>
      <c r="B7" s="3"/>
      <c r="C7" s="3">
        <v>109183.3</v>
      </c>
      <c r="D7" s="3">
        <v>182142.8</v>
      </c>
      <c r="E7" s="3">
        <v>208674.1</v>
      </c>
      <c r="F7" s="3">
        <v>250264.30000000002</v>
      </c>
      <c r="G7" s="3">
        <v>315958.27634099999</v>
      </c>
      <c r="H7" s="3">
        <v>439796.31866345066</v>
      </c>
      <c r="I7" s="3">
        <v>502437.29999999993</v>
      </c>
      <c r="J7" s="3">
        <v>431614.2</v>
      </c>
      <c r="K7" s="3">
        <v>550289.4</v>
      </c>
      <c r="L7" s="3">
        <v>641392.19999999995</v>
      </c>
      <c r="M7" s="3">
        <v>759412.03</v>
      </c>
      <c r="N7" s="3">
        <v>905610.79999999993</v>
      </c>
      <c r="O7" s="3">
        <v>1082917.70636644</v>
      </c>
      <c r="P7" s="3">
        <v>1218175.9000000001</v>
      </c>
      <c r="Q7" s="3">
        <v>1329477.3656336095</v>
      </c>
      <c r="R7" s="3">
        <v>1519938.7047262529</v>
      </c>
      <c r="S7" s="3">
        <v>1717902</v>
      </c>
      <c r="T7" s="3">
        <v>1803666.9</v>
      </c>
      <c r="U7" s="3">
        <v>2054675.39</v>
      </c>
      <c r="V7" s="3">
        <v>2259827.38</v>
      </c>
      <c r="W7" s="3">
        <v>2421392.8305531647</v>
      </c>
      <c r="X7" s="3">
        <v>2584453.547807531</v>
      </c>
      <c r="Y7" s="3">
        <v>3344798.5253283894</v>
      </c>
      <c r="Z7" s="3">
        <v>3639577.5626504053</v>
      </c>
    </row>
    <row r="8" spans="1:26" x14ac:dyDescent="0.35">
      <c r="A8" s="8" t="s">
        <v>4</v>
      </c>
      <c r="B8" s="3"/>
      <c r="C8" s="3">
        <v>179989.4</v>
      </c>
      <c r="D8" s="3">
        <v>188838.59999999998</v>
      </c>
      <c r="E8" s="3">
        <v>216066.79999999996</v>
      </c>
      <c r="F8" s="3">
        <v>259747.18231199999</v>
      </c>
      <c r="G8" s="3">
        <v>281235.586939</v>
      </c>
      <c r="H8" s="3">
        <v>350525.71795371</v>
      </c>
      <c r="I8" s="3">
        <v>435630.2</v>
      </c>
      <c r="J8" s="3">
        <v>575968.29999999993</v>
      </c>
      <c r="K8" s="3">
        <v>712816.29999999993</v>
      </c>
      <c r="L8" s="3">
        <v>876987</v>
      </c>
      <c r="M8" s="3">
        <v>934063.23</v>
      </c>
      <c r="N8" s="3">
        <v>1064072.2000000002</v>
      </c>
      <c r="O8" s="3">
        <v>1336916.44901687</v>
      </c>
      <c r="P8" s="3">
        <v>1466562.1999999997</v>
      </c>
      <c r="Q8" s="3">
        <v>1607135.5623765457</v>
      </c>
      <c r="R8" s="3">
        <v>1744740.30992303</v>
      </c>
      <c r="S8" s="3">
        <v>2111677.7000000002</v>
      </c>
      <c r="T8" s="3">
        <v>3037847.32</v>
      </c>
      <c r="U8" s="3">
        <v>3430883.09</v>
      </c>
      <c r="V8" s="3">
        <v>3709774.42</v>
      </c>
      <c r="W8" s="3">
        <v>3840566.2446086449</v>
      </c>
      <c r="X8" s="3">
        <v>3700549.8899648604</v>
      </c>
      <c r="Y8" s="3">
        <v>3422252.4461251702</v>
      </c>
      <c r="Z8" s="3">
        <v>4102528.0312362006</v>
      </c>
    </row>
    <row r="9" spans="1:26" x14ac:dyDescent="0.35">
      <c r="A9" s="8" t="s">
        <v>3</v>
      </c>
      <c r="B9" s="3"/>
      <c r="C9" s="3">
        <v>113029.4</v>
      </c>
      <c r="D9" s="3">
        <v>119840.00000000001</v>
      </c>
      <c r="E9" s="3">
        <v>143219.1</v>
      </c>
      <c r="F9" s="3">
        <v>174876.1</v>
      </c>
      <c r="G9" s="3">
        <v>188365.44820899997</v>
      </c>
      <c r="H9" s="3">
        <v>240190.12287857002</v>
      </c>
      <c r="I9" s="3">
        <v>343352.50000000006</v>
      </c>
      <c r="J9" s="3">
        <v>429435.59999999992</v>
      </c>
      <c r="K9" s="3">
        <v>560661.30000000005</v>
      </c>
      <c r="L9" s="3">
        <v>646421.69999999995</v>
      </c>
      <c r="M9" s="3">
        <v>729039.7</v>
      </c>
      <c r="N9" s="3">
        <v>727252.3899999999</v>
      </c>
      <c r="O9" s="3">
        <v>891902.53680838004</v>
      </c>
      <c r="P9" s="3">
        <v>1154695</v>
      </c>
      <c r="Q9" s="3">
        <v>1318188.047893391</v>
      </c>
      <c r="R9" s="3">
        <v>918965.20992302999</v>
      </c>
      <c r="S9" s="3">
        <v>1124531.1000000001</v>
      </c>
      <c r="T9" s="3">
        <v>2111610.3199999998</v>
      </c>
      <c r="U9" s="3">
        <v>2424175.2000000002</v>
      </c>
      <c r="V9" s="3">
        <v>2521805.63</v>
      </c>
      <c r="W9" s="3">
        <v>2762929.1590739097</v>
      </c>
      <c r="X9" s="3">
        <v>2633435.763255599</v>
      </c>
      <c r="Y9" s="3">
        <v>2952924.1067408212</v>
      </c>
      <c r="Z9" s="3">
        <v>3427303.95781556</v>
      </c>
    </row>
    <row r="10" spans="1:26" x14ac:dyDescent="0.35">
      <c r="A10" s="8" t="s">
        <v>5</v>
      </c>
      <c r="B10" s="3"/>
      <c r="C10" s="3">
        <v>209414.1</v>
      </c>
      <c r="D10" s="3">
        <v>194012.9</v>
      </c>
      <c r="E10" s="3">
        <v>220630.8</v>
      </c>
      <c r="F10" s="3">
        <v>276049.70000000007</v>
      </c>
      <c r="G10" s="3">
        <v>362653.84239899996</v>
      </c>
      <c r="H10" s="3">
        <v>452688.64887504338</v>
      </c>
      <c r="I10" s="3">
        <v>554047.98136799992</v>
      </c>
      <c r="J10" s="3">
        <v>716320.49999999988</v>
      </c>
      <c r="K10" s="3">
        <v>983804.3</v>
      </c>
      <c r="L10" s="3">
        <v>1228645.8</v>
      </c>
      <c r="M10" s="3">
        <v>1334019.7400000002</v>
      </c>
      <c r="N10" s="3">
        <v>1660385.2199999997</v>
      </c>
      <c r="O10" s="3">
        <v>2246783.69578062</v>
      </c>
      <c r="P10" s="3">
        <v>3019555.7</v>
      </c>
      <c r="Q10" s="3">
        <v>3778545.7090613805</v>
      </c>
      <c r="R10" s="3">
        <v>3719916.7779873796</v>
      </c>
      <c r="S10" s="3">
        <v>4599828.5999999996</v>
      </c>
      <c r="T10" s="3">
        <v>4829602.5999999996</v>
      </c>
      <c r="U10" s="3">
        <v>5157105.9000000004</v>
      </c>
      <c r="V10" s="3">
        <v>5072401.5</v>
      </c>
      <c r="W10" s="3">
        <v>6490239.7660067677</v>
      </c>
      <c r="X10" s="3">
        <v>6015740.9899935126</v>
      </c>
      <c r="Y10" s="3">
        <v>7517312.3716448154</v>
      </c>
      <c r="Z10" s="3">
        <v>7601040.7979225852</v>
      </c>
    </row>
    <row r="11" spans="1:26" x14ac:dyDescent="0.35">
      <c r="A11" s="8" t="s">
        <v>6</v>
      </c>
      <c r="B11" s="3"/>
      <c r="C11" s="3">
        <v>74987</v>
      </c>
      <c r="D11" s="3">
        <v>81396.3</v>
      </c>
      <c r="E11" s="3">
        <v>100410.09999999999</v>
      </c>
      <c r="F11" s="3">
        <v>111664.180488</v>
      </c>
      <c r="G11" s="3">
        <v>123500.24456633333</v>
      </c>
      <c r="H11" s="3">
        <v>132040.20978373667</v>
      </c>
      <c r="I11" s="3">
        <v>109758.15196533334</v>
      </c>
      <c r="J11" s="3">
        <v>218581.1</v>
      </c>
      <c r="K11" s="3">
        <v>382792</v>
      </c>
      <c r="L11" s="3">
        <v>462543.80000000005</v>
      </c>
      <c r="M11" s="3">
        <v>243138.67</v>
      </c>
      <c r="N11" s="3">
        <v>286680.3</v>
      </c>
      <c r="O11" s="3">
        <v>341241.80722401</v>
      </c>
      <c r="P11" s="3">
        <v>328653.33999999997</v>
      </c>
      <c r="Q11" s="3">
        <v>372977.26831238624</v>
      </c>
      <c r="R11" s="3">
        <v>498556.58093199995</v>
      </c>
      <c r="S11" s="3">
        <v>926757.5</v>
      </c>
      <c r="T11" s="3">
        <v>1094852.1000000001</v>
      </c>
      <c r="U11" s="3">
        <v>1014925.01</v>
      </c>
      <c r="V11" s="3">
        <v>936891.49999999977</v>
      </c>
      <c r="W11" s="3">
        <v>1147102.2069521034</v>
      </c>
      <c r="X11" s="3">
        <v>1036965.0221438975</v>
      </c>
      <c r="Y11" s="3">
        <v>1210502.6490756245</v>
      </c>
      <c r="Z11" s="3">
        <v>1381833.7027252074</v>
      </c>
    </row>
    <row r="12" spans="1:26" x14ac:dyDescent="0.35">
      <c r="A12" s="8" t="s">
        <v>7</v>
      </c>
      <c r="B12" s="3"/>
      <c r="C12" s="3">
        <v>92901.7</v>
      </c>
      <c r="D12" s="3">
        <v>101835.6</v>
      </c>
      <c r="E12" s="3">
        <v>103688.3</v>
      </c>
      <c r="F12" s="3">
        <v>111462.5392</v>
      </c>
      <c r="G12" s="3">
        <v>116505.137196</v>
      </c>
      <c r="H12" s="3">
        <v>158462.40329722999</v>
      </c>
      <c r="I12" s="3">
        <v>178411.09999999998</v>
      </c>
      <c r="J12" s="3">
        <v>209583</v>
      </c>
      <c r="K12" s="3">
        <v>275330.8</v>
      </c>
      <c r="L12" s="3">
        <v>249401.3</v>
      </c>
      <c r="M12" s="3">
        <v>233706.63999999998</v>
      </c>
      <c r="N12" s="3">
        <v>442988.82500000007</v>
      </c>
      <c r="O12" s="3">
        <v>740930.86233336991</v>
      </c>
      <c r="P12" s="3">
        <v>712625.36357022508</v>
      </c>
      <c r="Q12" s="3">
        <v>888037.66938334843</v>
      </c>
      <c r="R12" s="3">
        <v>1066084.9866573971</v>
      </c>
      <c r="S12" s="3">
        <v>1637083.1608172753</v>
      </c>
      <c r="T12" s="3">
        <v>2584658.8520490676</v>
      </c>
      <c r="U12" s="3">
        <v>2853095.5364977811</v>
      </c>
      <c r="V12" s="3">
        <v>3140005.3367314315</v>
      </c>
      <c r="W12" s="3">
        <v>3549585.8286575135</v>
      </c>
      <c r="X12" s="3">
        <v>3277121.7733844258</v>
      </c>
      <c r="Y12" s="3">
        <v>4366355.3388164639</v>
      </c>
      <c r="Z12" s="3">
        <v>4704783.8002429567</v>
      </c>
    </row>
    <row r="13" spans="1:26" x14ac:dyDescent="0.35">
      <c r="A13" s="8" t="s">
        <v>8</v>
      </c>
      <c r="B13" s="3"/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158280</v>
      </c>
      <c r="O13" s="3">
        <v>195524.50363199995</v>
      </c>
      <c r="P13" s="3">
        <v>220834.97701918002</v>
      </c>
      <c r="Q13" s="3">
        <v>315227.90312605002</v>
      </c>
      <c r="R13" s="3">
        <v>360084.30021646724</v>
      </c>
      <c r="S13" s="3">
        <v>425852.21794977901</v>
      </c>
      <c r="T13" s="3">
        <v>511717.99202967749</v>
      </c>
      <c r="U13" s="3">
        <v>541499.05135025107</v>
      </c>
      <c r="V13" s="3">
        <v>659098.2299120439</v>
      </c>
      <c r="W13" s="3">
        <v>699046.81429206021</v>
      </c>
      <c r="X13" s="3">
        <v>757054.97913250979</v>
      </c>
      <c r="Y13" s="3">
        <v>889467.92625200003</v>
      </c>
      <c r="Z13" s="3">
        <v>858018.45606790995</v>
      </c>
    </row>
    <row r="14" spans="1:2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3"/>
      <c r="Z14" s="13"/>
    </row>
    <row r="15" spans="1:26" x14ac:dyDescent="0.35">
      <c r="A15" s="5" t="s">
        <v>9</v>
      </c>
      <c r="B15" s="2"/>
      <c r="C15" s="2">
        <v>-1168778.79</v>
      </c>
      <c r="D15" s="2">
        <v>-1305035.28</v>
      </c>
      <c r="E15" s="2">
        <v>-1466135.566538</v>
      </c>
      <c r="F15" s="2">
        <v>-1733385.0102995802</v>
      </c>
      <c r="G15" s="2">
        <v>-2516943.1324698939</v>
      </c>
      <c r="H15" s="2">
        <v>-3164215.5443214686</v>
      </c>
      <c r="I15" s="2">
        <v>-3972607.7713365257</v>
      </c>
      <c r="J15" s="2">
        <v>-4474680.9029925587</v>
      </c>
      <c r="K15" s="2">
        <v>-5208995.8743648473</v>
      </c>
      <c r="L15" s="2">
        <v>-6811827.5818595234</v>
      </c>
      <c r="M15" s="2">
        <v>-8173749.2843270572</v>
      </c>
      <c r="N15" s="2">
        <f>N16+N22</f>
        <v>-9439407.2282845993</v>
      </c>
      <c r="O15" s="2">
        <v>-10764528.379729109</v>
      </c>
      <c r="P15" s="2">
        <v>-12714236.449825434</v>
      </c>
      <c r="Q15" s="2">
        <v>-13958161.873650435</v>
      </c>
      <c r="R15" s="2">
        <v>-14603714.353312559</v>
      </c>
      <c r="S15" s="2">
        <v>-17759598.000152476</v>
      </c>
      <c r="T15" s="2">
        <v>-18889969.060088698</v>
      </c>
      <c r="U15" s="2">
        <v>-20468072.322459087</v>
      </c>
      <c r="V15" s="2">
        <v>-22380143.345505483</v>
      </c>
      <c r="W15" s="2">
        <v>-24128140.453584883</v>
      </c>
      <c r="X15" s="2">
        <v>-26585306.716160815</v>
      </c>
      <c r="Y15" s="2">
        <v>-31107770.912184771</v>
      </c>
      <c r="Z15" s="2">
        <v>-33054214.004218239</v>
      </c>
    </row>
    <row r="16" spans="1:26" x14ac:dyDescent="0.35">
      <c r="A16" s="2" t="s">
        <v>10</v>
      </c>
      <c r="B16" s="2"/>
      <c r="C16" s="2">
        <v>-808865.39999999991</v>
      </c>
      <c r="D16" s="2">
        <v>-1018782.09</v>
      </c>
      <c r="E16" s="2">
        <v>-1121524.6965010001</v>
      </c>
      <c r="F16" s="2">
        <v>-1410388.4607160003</v>
      </c>
      <c r="G16" s="2">
        <v>-1780115.0705249999</v>
      </c>
      <c r="H16" s="2">
        <v>-2093054.9448573515</v>
      </c>
      <c r="I16" s="2">
        <v>-2661862.5266871778</v>
      </c>
      <c r="J16" s="2">
        <v>-3137469.4966690699</v>
      </c>
      <c r="K16" s="2">
        <v>-3398023.8359918194</v>
      </c>
      <c r="L16" s="2">
        <v>-4681459.3219423704</v>
      </c>
      <c r="M16" s="2">
        <v>-5562443.1273663202</v>
      </c>
      <c r="N16" s="2">
        <f>N17+N18+N21</f>
        <v>-6690370.0438600294</v>
      </c>
      <c r="O16" s="2">
        <v>-6989806.6354344599</v>
      </c>
      <c r="P16" s="2">
        <v>-9043322.954330761</v>
      </c>
      <c r="Q16" s="2">
        <v>-10032119.669497479</v>
      </c>
      <c r="R16" s="2">
        <v>-10893486.139042586</v>
      </c>
      <c r="S16" s="2">
        <v>-13420045.06951249</v>
      </c>
      <c r="T16" s="2">
        <v>-11617144.766438168</v>
      </c>
      <c r="U16" s="2">
        <v>-12852304.015741818</v>
      </c>
      <c r="V16" s="2">
        <v>-13806788.916330481</v>
      </c>
      <c r="W16" s="2">
        <v>-14201147.845435843</v>
      </c>
      <c r="X16" s="2">
        <v>-14883722.552080058</v>
      </c>
      <c r="Y16" s="2">
        <v>-16027429.926287182</v>
      </c>
      <c r="Z16" s="2">
        <v>-19838722.377917085</v>
      </c>
    </row>
    <row r="17" spans="1:26" x14ac:dyDescent="0.35">
      <c r="A17" s="3" t="s">
        <v>11</v>
      </c>
      <c r="B17" s="3"/>
      <c r="C17" s="3">
        <v>-285335.78999999998</v>
      </c>
      <c r="D17" s="3">
        <v>-308051.49</v>
      </c>
      <c r="E17" s="3">
        <v>-341981.44544800004</v>
      </c>
      <c r="F17" s="3">
        <v>-397770.00771600002</v>
      </c>
      <c r="G17" s="3">
        <v>-462963.88614899997</v>
      </c>
      <c r="H17" s="3">
        <v>-550553.96062399994</v>
      </c>
      <c r="I17" s="3">
        <v>-656788.54434499994</v>
      </c>
      <c r="J17" s="3">
        <v>-976094.34910500003</v>
      </c>
      <c r="K17" s="3">
        <v>-1134709.1397389998</v>
      </c>
      <c r="L17" s="3">
        <v>-1608591.144267</v>
      </c>
      <c r="M17" s="3">
        <v>-1723414.2475999999</v>
      </c>
      <c r="N17" s="3">
        <v>-2804043.1312569999</v>
      </c>
      <c r="O17" s="3">
        <v>-3177090.5244849995</v>
      </c>
      <c r="P17" s="3">
        <v>-3868713.7069499306</v>
      </c>
      <c r="Q17" s="3">
        <v>-4537816.1544519998</v>
      </c>
      <c r="R17" s="3">
        <v>-5255358.7721250001</v>
      </c>
      <c r="S17" s="3">
        <v>-6553257.1863190001</v>
      </c>
      <c r="T17" s="3">
        <v>-6367146.8047672892</v>
      </c>
      <c r="U17" s="3">
        <v>-6327676.7553144488</v>
      </c>
      <c r="V17" s="3">
        <v>-6659573.2896123501</v>
      </c>
      <c r="W17" s="3">
        <v>-7006311.0107429903</v>
      </c>
      <c r="X17" s="3">
        <v>-7328823.9963270305</v>
      </c>
      <c r="Y17" s="3">
        <v>-8087392.4466981404</v>
      </c>
      <c r="Z17" s="3">
        <v>-9046205.3300786093</v>
      </c>
    </row>
    <row r="18" spans="1:26" x14ac:dyDescent="0.35">
      <c r="A18" s="2" t="s">
        <v>12</v>
      </c>
      <c r="B18" s="2"/>
      <c r="C18" s="2">
        <v>-128178.37</v>
      </c>
      <c r="D18" s="2">
        <v>-128149.72</v>
      </c>
      <c r="E18" s="2">
        <v>-121081.23666313</v>
      </c>
      <c r="F18" s="2">
        <v>-97076.053000000014</v>
      </c>
      <c r="G18" s="2">
        <v>-108533.847335</v>
      </c>
      <c r="H18" s="2">
        <v>-143285.0711028614</v>
      </c>
      <c r="I18" s="2">
        <v>-218861.27229176828</v>
      </c>
      <c r="J18" s="2">
        <v>-215562.87035513</v>
      </c>
      <c r="K18" s="2">
        <v>-264833.05756802001</v>
      </c>
      <c r="L18" s="2">
        <v>-242668.86175593999</v>
      </c>
      <c r="M18" s="2">
        <v>-248890.55842886999</v>
      </c>
      <c r="N18" s="2">
        <f>SUM(N19:N20)</f>
        <v>-353377.09449238994</v>
      </c>
      <c r="O18" s="2">
        <v>-436317.08316043997</v>
      </c>
      <c r="P18" s="2">
        <v>-766747.83193568001</v>
      </c>
      <c r="Q18" s="2">
        <v>-977081.99186276004</v>
      </c>
      <c r="R18" s="2">
        <v>-1261002.3899731711</v>
      </c>
      <c r="S18" s="2">
        <v>-1486275.68565467</v>
      </c>
      <c r="T18" s="2">
        <v>-1715429.1691012571</v>
      </c>
      <c r="U18" s="2">
        <v>-1990293.0727694819</v>
      </c>
      <c r="V18" s="2">
        <v>-2408680.1146774818</v>
      </c>
      <c r="W18" s="2">
        <v>-2299499.7033168827</v>
      </c>
      <c r="X18" s="2">
        <v>-2528537.9168507764</v>
      </c>
      <c r="Y18" s="2">
        <v>-2837712.9024721971</v>
      </c>
      <c r="Z18" s="2">
        <v>-3680654.5506439479</v>
      </c>
    </row>
    <row r="19" spans="1:26" x14ac:dyDescent="0.35">
      <c r="A19" s="3" t="s">
        <v>13</v>
      </c>
      <c r="B19" s="3"/>
      <c r="C19" s="3">
        <v>-81329.55</v>
      </c>
      <c r="D19" s="3">
        <v>-77788.44</v>
      </c>
      <c r="E19" s="3">
        <v>-64605.190225049999</v>
      </c>
      <c r="F19" s="3">
        <v>-57009.353000000003</v>
      </c>
      <c r="G19" s="3">
        <v>-70231.58217400001</v>
      </c>
      <c r="H19" s="3">
        <v>-87392.840482109983</v>
      </c>
      <c r="I19" s="3">
        <v>-163694.75796246002</v>
      </c>
      <c r="J19" s="3">
        <v>-185050.44558405998</v>
      </c>
      <c r="K19" s="3">
        <v>-237372.43660562002</v>
      </c>
      <c r="L19" s="3">
        <v>-207744.46106400999</v>
      </c>
      <c r="M19" s="3">
        <v>-208099.10478157</v>
      </c>
      <c r="N19" s="3">
        <v>-285481.00535072997</v>
      </c>
      <c r="O19" s="3">
        <v>-345125.67549534002</v>
      </c>
      <c r="P19" s="3">
        <v>-589594.99493568006</v>
      </c>
      <c r="Q19" s="3">
        <v>-742728.38405213004</v>
      </c>
      <c r="R19" s="3">
        <v>-917032.77899926098</v>
      </c>
      <c r="S19" s="3">
        <v>-1009506.31545725</v>
      </c>
      <c r="T19" s="3">
        <v>-1215582.0704229672</v>
      </c>
      <c r="U19" s="3">
        <v>-1317546.0208396802</v>
      </c>
      <c r="V19" s="3">
        <v>-1622507.9206123669</v>
      </c>
      <c r="W19" s="3">
        <v>-1458830.970718489</v>
      </c>
      <c r="X19" s="3">
        <v>-1815444.5173880062</v>
      </c>
      <c r="Y19" s="3">
        <v>-2049207.9171528895</v>
      </c>
      <c r="Z19" s="3">
        <v>-2633591.1252534864</v>
      </c>
    </row>
    <row r="20" spans="1:26" x14ac:dyDescent="0.35">
      <c r="A20" s="3" t="s">
        <v>14</v>
      </c>
      <c r="B20" s="3"/>
      <c r="C20" s="3">
        <v>-46848.82</v>
      </c>
      <c r="D20" s="3">
        <v>-50361.279999999999</v>
      </c>
      <c r="E20" s="3">
        <v>-56476.046438079997</v>
      </c>
      <c r="F20" s="3">
        <v>-40066.700000000004</v>
      </c>
      <c r="G20" s="3">
        <v>-38302.265160999996</v>
      </c>
      <c r="H20" s="3">
        <v>-55892.230620751412</v>
      </c>
      <c r="I20" s="3">
        <v>-55166.514329308266</v>
      </c>
      <c r="J20" s="3">
        <v>-30512.424771070004</v>
      </c>
      <c r="K20" s="3">
        <v>-27460.620962399997</v>
      </c>
      <c r="L20" s="3">
        <v>-34924.400691930001</v>
      </c>
      <c r="M20" s="3">
        <v>-40791.45364729999</v>
      </c>
      <c r="N20" s="3">
        <v>-67896.089141659992</v>
      </c>
      <c r="O20" s="3">
        <v>-91191.407665099978</v>
      </c>
      <c r="P20" s="3">
        <v>-177152.837</v>
      </c>
      <c r="Q20" s="3">
        <v>-234353.60781063</v>
      </c>
      <c r="R20" s="3">
        <v>-343969.61097391002</v>
      </c>
      <c r="S20" s="3">
        <v>-476769.37019742001</v>
      </c>
      <c r="T20" s="3">
        <v>-499847.09867828997</v>
      </c>
      <c r="U20" s="3">
        <v>-672747.0519298017</v>
      </c>
      <c r="V20" s="3">
        <v>-786172.19406511495</v>
      </c>
      <c r="W20" s="3">
        <v>-840668.73259839381</v>
      </c>
      <c r="X20" s="3">
        <v>-713093.39946276997</v>
      </c>
      <c r="Y20" s="3">
        <v>-788504.98531930766</v>
      </c>
      <c r="Z20" s="3">
        <v>-1047063.4253904612</v>
      </c>
    </row>
    <row r="21" spans="1:26" x14ac:dyDescent="0.35">
      <c r="A21" s="3" t="s">
        <v>15</v>
      </c>
      <c r="B21" s="3"/>
      <c r="C21" s="3">
        <v>-395351.24</v>
      </c>
      <c r="D21" s="3">
        <v>-582580.88</v>
      </c>
      <c r="E21" s="3">
        <v>-658462.01438986999</v>
      </c>
      <c r="F21" s="3">
        <v>-915542.40000000014</v>
      </c>
      <c r="G21" s="3">
        <v>-1208617.3370409999</v>
      </c>
      <c r="H21" s="3">
        <v>-1399215.9131304901</v>
      </c>
      <c r="I21" s="3">
        <v>-1786212.7100504099</v>
      </c>
      <c r="J21" s="3">
        <v>-1945812.2772089399</v>
      </c>
      <c r="K21" s="3">
        <v>-1998481.6386847999</v>
      </c>
      <c r="L21" s="3">
        <v>-2830199.31591943</v>
      </c>
      <c r="M21" s="3">
        <v>-3590138.3213374503</v>
      </c>
      <c r="N21" s="3">
        <v>-3532949.8181106402</v>
      </c>
      <c r="O21" s="3">
        <v>-3376399.0277890204</v>
      </c>
      <c r="P21" s="3">
        <v>-4407861.4154451499</v>
      </c>
      <c r="Q21" s="3">
        <v>-4517221.523182719</v>
      </c>
      <c r="R21" s="3">
        <v>-4377124.9769444149</v>
      </c>
      <c r="S21" s="3">
        <v>-5380512.1975388192</v>
      </c>
      <c r="T21" s="3">
        <v>-3534568.7925696215</v>
      </c>
      <c r="U21" s="3">
        <v>-4534334.1876578862</v>
      </c>
      <c r="V21" s="3">
        <v>-4738535.5120406486</v>
      </c>
      <c r="W21" s="3">
        <v>-4895337.1313759703</v>
      </c>
      <c r="X21" s="3">
        <v>-5026360.6389022516</v>
      </c>
      <c r="Y21" s="3">
        <v>-5102324.5771168424</v>
      </c>
      <c r="Z21" s="3">
        <v>-7111862.4971945267</v>
      </c>
    </row>
    <row r="22" spans="1:26" x14ac:dyDescent="0.35">
      <c r="A22" s="3" t="s">
        <v>16</v>
      </c>
      <c r="B22" s="3"/>
      <c r="C22" s="3">
        <v>-359913.39</v>
      </c>
      <c r="D22" s="3">
        <v>-286253.19</v>
      </c>
      <c r="E22" s="3">
        <v>-344610.87003700004</v>
      </c>
      <c r="F22" s="3">
        <v>-322996.54958358</v>
      </c>
      <c r="G22" s="3">
        <v>-736828.06194489403</v>
      </c>
      <c r="H22" s="3">
        <v>-1071160.5994641171</v>
      </c>
      <c r="I22" s="3">
        <v>-1310745.2446493478</v>
      </c>
      <c r="J22" s="3">
        <v>-1337211.4063234888</v>
      </c>
      <c r="K22" s="3">
        <v>-1810972.0383730277</v>
      </c>
      <c r="L22" s="3">
        <v>-2130368.2599171526</v>
      </c>
      <c r="M22" s="3">
        <v>-2611306.156960737</v>
      </c>
      <c r="N22" s="3">
        <v>-2749037.1844245698</v>
      </c>
      <c r="O22" s="3">
        <v>-3774721.744294649</v>
      </c>
      <c r="P22" s="3">
        <v>-3670913.495494673</v>
      </c>
      <c r="Q22" s="3">
        <v>-3926042.2041529566</v>
      </c>
      <c r="R22" s="3">
        <v>-3710228.2142699738</v>
      </c>
      <c r="S22" s="3">
        <v>-4339552.9306399878</v>
      </c>
      <c r="T22" s="3">
        <v>-7272824.2936505303</v>
      </c>
      <c r="U22" s="3">
        <v>-7615768.3067172673</v>
      </c>
      <c r="V22" s="3">
        <v>-8573354.4291750025</v>
      </c>
      <c r="W22" s="3">
        <v>-9926992.6081490405</v>
      </c>
      <c r="X22" s="3">
        <v>-11701584.164080758</v>
      </c>
      <c r="Y22" s="3">
        <v>-15080340.985897589</v>
      </c>
      <c r="Z22" s="3">
        <v>-13215491.626301156</v>
      </c>
    </row>
    <row r="23" spans="1:26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"/>
      <c r="P23" s="4"/>
      <c r="Q23" s="2"/>
      <c r="R23" s="4"/>
      <c r="S23" s="4"/>
      <c r="T23" s="4"/>
      <c r="U23" s="4"/>
      <c r="V23" s="4"/>
      <c r="W23" s="4"/>
      <c r="X23" s="4"/>
      <c r="Y23" s="13"/>
      <c r="Z23" s="13"/>
    </row>
    <row r="24" spans="1:26" x14ac:dyDescent="0.35">
      <c r="A24" s="2" t="s">
        <v>17</v>
      </c>
      <c r="B24" s="2"/>
      <c r="C24" s="2">
        <v>-391134.19000000006</v>
      </c>
      <c r="D24" s="2">
        <v>-375411.28</v>
      </c>
      <c r="E24" s="2">
        <v>-423180.46653800004</v>
      </c>
      <c r="F24" s="2">
        <v>-515867.80829958012</v>
      </c>
      <c r="G24" s="2">
        <v>-1057639.8231395609</v>
      </c>
      <c r="H24" s="2">
        <v>-1390506.1607579486</v>
      </c>
      <c r="I24" s="2">
        <v>-1874959.8380031926</v>
      </c>
      <c r="J24" s="2">
        <v>-1735658.5029925588</v>
      </c>
      <c r="K24" s="2">
        <v>-1574415.2743648477</v>
      </c>
      <c r="L24" s="2">
        <v>-2518753.2818595236</v>
      </c>
      <c r="M24" s="2">
        <v>-3512208.9543270571</v>
      </c>
      <c r="N24" s="2">
        <f>N4+N15</f>
        <v>-3703141.0832845997</v>
      </c>
      <c r="O24" s="2">
        <v>-3543119.7406937182</v>
      </c>
      <c r="P24" s="2">
        <v>-4271625.2037392538</v>
      </c>
      <c r="Q24" s="2">
        <v>-3775707.191622192</v>
      </c>
      <c r="R24" s="2">
        <v>-3645949.0336454194</v>
      </c>
      <c r="S24" s="2">
        <v>-3711564.0034812931</v>
      </c>
      <c r="T24" s="2">
        <v>-2250137.6049396321</v>
      </c>
      <c r="U24" s="2">
        <v>-2523185.3459613025</v>
      </c>
      <c r="V24" s="2">
        <v>-3852850.1387740523</v>
      </c>
      <c r="W24" s="2">
        <v>-2439972.1299390718</v>
      </c>
      <c r="X24" s="2">
        <v>-5990571.478006551</v>
      </c>
      <c r="Y24" s="2">
        <v>-6712203.9822432175</v>
      </c>
      <c r="Z24" s="2">
        <v>-6938031.2779123494</v>
      </c>
    </row>
    <row r="25" spans="1:26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3"/>
      <c r="Z25" s="13"/>
    </row>
    <row r="26" spans="1:26" x14ac:dyDescent="0.35">
      <c r="A26" s="9" t="s">
        <v>18</v>
      </c>
      <c r="B26" s="3"/>
      <c r="C26" s="3">
        <v>280306.65999999997</v>
      </c>
      <c r="D26" s="3">
        <v>286305.98</v>
      </c>
      <c r="E26" s="3">
        <v>379849.41240700003</v>
      </c>
      <c r="F26" s="3">
        <v>491342.64303531701</v>
      </c>
      <c r="G26" s="3">
        <v>696672.51342708594</v>
      </c>
      <c r="H26" s="3">
        <v>724396.54729596525</v>
      </c>
      <c r="I26" s="3">
        <v>1010801.6341896112</v>
      </c>
      <c r="J26" s="3">
        <v>971546.50236324954</v>
      </c>
      <c r="K26" s="3">
        <v>1573195.4272514177</v>
      </c>
      <c r="L26" s="3">
        <v>1257283.4977386072</v>
      </c>
      <c r="M26" s="3">
        <v>1405287.7070633527</v>
      </c>
      <c r="N26" s="3">
        <v>1627424.6885832553</v>
      </c>
      <c r="O26" s="3">
        <v>1855096.6437634677</v>
      </c>
      <c r="P26" s="3">
        <v>1378718.1841134648</v>
      </c>
      <c r="Q26" s="3">
        <v>1587648.5769026384</v>
      </c>
      <c r="R26" s="3">
        <v>1024132.7184694515</v>
      </c>
      <c r="S26" s="3">
        <v>495356.57297326857</v>
      </c>
      <c r="T26" s="3">
        <v>1092495.3909682636</v>
      </c>
      <c r="U26" s="3">
        <v>930648.38758851564</v>
      </c>
      <c r="V26" s="3">
        <v>883658.57614827447</v>
      </c>
      <c r="W26" s="3">
        <v>1029898.6907012434</v>
      </c>
      <c r="X26" s="3">
        <v>702851.51994326862</v>
      </c>
      <c r="Y26" s="3">
        <v>708492.24463677756</v>
      </c>
      <c r="Z26" s="3">
        <v>712204.1144397246</v>
      </c>
    </row>
    <row r="27" spans="1:26" x14ac:dyDescent="0.35">
      <c r="A27" s="3" t="s">
        <v>19</v>
      </c>
      <c r="B27" s="3"/>
      <c r="C27" s="3">
        <v>73972.44</v>
      </c>
      <c r="D27" s="3">
        <v>123629.78</v>
      </c>
      <c r="E27" s="3">
        <v>140192</v>
      </c>
      <c r="F27" s="3">
        <v>120469.82257941001</v>
      </c>
      <c r="G27" s="3">
        <v>248325.88261900001</v>
      </c>
      <c r="H27" s="3">
        <v>364280.28970642301</v>
      </c>
      <c r="I27" s="3">
        <v>331024.5873185767</v>
      </c>
      <c r="J27" s="3">
        <v>479837.34330035304</v>
      </c>
      <c r="K27" s="3">
        <v>635628.04757699987</v>
      </c>
      <c r="L27" s="3">
        <v>811425.51598054718</v>
      </c>
      <c r="M27" s="3">
        <v>400378.74751123914</v>
      </c>
      <c r="N27" s="3">
        <v>400378.74751123914</v>
      </c>
      <c r="O27" s="3">
        <v>1135496.2849750749</v>
      </c>
      <c r="P27" s="3">
        <v>1010395.8715541218</v>
      </c>
      <c r="Q27" s="3">
        <v>1008865.118188143</v>
      </c>
      <c r="R27" s="3">
        <v>738913.36389223882</v>
      </c>
      <c r="S27" s="3">
        <v>495356.57297326857</v>
      </c>
      <c r="T27" s="3">
        <v>902192.16984510352</v>
      </c>
      <c r="U27" s="3">
        <v>683362.94568309654</v>
      </c>
      <c r="V27" s="3">
        <v>461201.33799999993</v>
      </c>
      <c r="W27" s="3">
        <v>662509.69625461567</v>
      </c>
      <c r="X27" s="3">
        <v>702851.51994259062</v>
      </c>
      <c r="Y27" s="3">
        <v>605290.25184660754</v>
      </c>
      <c r="Z27" s="3">
        <v>506327.73527675821</v>
      </c>
    </row>
    <row r="28" spans="1:26" x14ac:dyDescent="0.35">
      <c r="A28" s="3" t="s">
        <v>20</v>
      </c>
      <c r="B28" s="3"/>
      <c r="C28" s="3">
        <v>69848.52</v>
      </c>
      <c r="D28" s="3">
        <v>79093.73</v>
      </c>
      <c r="E28" s="3">
        <v>56657.202407000004</v>
      </c>
      <c r="F28" s="3">
        <v>73979.157320240003</v>
      </c>
      <c r="G28" s="3">
        <v>77417.263890214119</v>
      </c>
      <c r="H28" s="3">
        <v>72309.391816528892</v>
      </c>
      <c r="I28" s="3">
        <v>76389.258978387268</v>
      </c>
      <c r="J28" s="3">
        <v>138322.76830162891</v>
      </c>
      <c r="K28" s="3">
        <v>114200.27788840728</v>
      </c>
      <c r="L28" s="3">
        <v>67997.15335706585</v>
      </c>
      <c r="M28" s="3">
        <v>22403.079356703398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/>
      <c r="U28" s="3"/>
      <c r="V28" s="3"/>
      <c r="W28" s="3"/>
      <c r="X28" s="3"/>
      <c r="Y28" s="13">
        <v>0</v>
      </c>
      <c r="Z28" s="13">
        <v>0</v>
      </c>
    </row>
    <row r="29" spans="1:26" x14ac:dyDescent="0.35">
      <c r="A29" s="2" t="s">
        <v>21</v>
      </c>
      <c r="B29" s="2"/>
      <c r="C29" s="2">
        <v>-110827.53000000009</v>
      </c>
      <c r="D29" s="2">
        <v>-89105.300000000047</v>
      </c>
      <c r="E29" s="2">
        <v>-43331.054131000012</v>
      </c>
      <c r="F29" s="2">
        <v>-24525.165264263109</v>
      </c>
      <c r="G29" s="2">
        <v>-360967.30971247493</v>
      </c>
      <c r="H29" s="2">
        <v>-666109.61346198339</v>
      </c>
      <c r="I29" s="2">
        <v>-864158.20381358138</v>
      </c>
      <c r="J29" s="2">
        <v>-764112.00062930922</v>
      </c>
      <c r="K29" s="2">
        <v>-1219.8471134300344</v>
      </c>
      <c r="L29" s="2">
        <v>-1261469.7841209164</v>
      </c>
      <c r="M29" s="2">
        <v>-2106921.2472637044</v>
      </c>
      <c r="N29" s="2">
        <v>-2075716.3947013444</v>
      </c>
      <c r="O29" s="2">
        <v>-1688023.0969302505</v>
      </c>
      <c r="P29" s="2">
        <v>-2892907.019625789</v>
      </c>
      <c r="Q29" s="2">
        <v>-2188058.6147195539</v>
      </c>
      <c r="R29" s="2">
        <v>-2621816.3151759678</v>
      </c>
      <c r="S29" s="2">
        <v>-3216207.4305080245</v>
      </c>
      <c r="T29" s="2">
        <v>-1157642.2139713685</v>
      </c>
      <c r="U29" s="2">
        <v>-1592536.9583727869</v>
      </c>
      <c r="V29" s="2">
        <v>-2969191.5626257779</v>
      </c>
      <c r="W29" s="2">
        <v>-1410073.4392378284</v>
      </c>
      <c r="X29" s="2">
        <v>-5287719.9580632821</v>
      </c>
      <c r="Y29" s="2">
        <v>-6003711.7376064397</v>
      </c>
      <c r="Z29" s="2">
        <v>-6225827.1634726254</v>
      </c>
    </row>
    <row r="30" spans="1:26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13"/>
      <c r="Z30" s="13"/>
    </row>
    <row r="31" spans="1:26" x14ac:dyDescent="0.35">
      <c r="A31" s="2" t="s">
        <v>22</v>
      </c>
      <c r="B31" s="2"/>
      <c r="C31" s="2">
        <v>213719.36519999994</v>
      </c>
      <c r="D31" s="2">
        <v>230924.89979076112</v>
      </c>
      <c r="E31" s="2">
        <v>4816.4542531401967</v>
      </c>
      <c r="F31" s="2">
        <v>-55648.199483197459</v>
      </c>
      <c r="G31" s="2">
        <v>-23406.206704991229</v>
      </c>
      <c r="H31" s="6">
        <v>-60965.608518002555</v>
      </c>
      <c r="I31" s="2">
        <v>47461.270435855025</v>
      </c>
      <c r="J31" s="2">
        <v>-191684.96591582813</v>
      </c>
      <c r="K31" s="2">
        <v>-299984.89168346458</v>
      </c>
      <c r="L31" s="2">
        <v>-8271.2186151803471</v>
      </c>
      <c r="M31" s="2">
        <v>168110.08611212973</v>
      </c>
      <c r="N31" s="2">
        <v>35893.821394141065</v>
      </c>
      <c r="O31" s="2">
        <v>-349635.77142410283</v>
      </c>
      <c r="P31" s="2">
        <v>88587.768320930656</v>
      </c>
      <c r="Q31" s="2">
        <v>-309820.60733174533</v>
      </c>
      <c r="R31" s="2">
        <v>-184701.83942579664</v>
      </c>
      <c r="S31" s="2">
        <v>-211796.35054362053</v>
      </c>
      <c r="T31" s="2">
        <v>-462228.04370412254</v>
      </c>
      <c r="U31" s="2">
        <v>-708192.78182897135</v>
      </c>
      <c r="V31" s="2">
        <v>-1259809.0437738011</v>
      </c>
      <c r="W31" s="2">
        <v>-578875.52280055499</v>
      </c>
      <c r="X31" s="2">
        <v>-722879.11516529799</v>
      </c>
      <c r="Y31" s="2">
        <v>43433.582222335972</v>
      </c>
      <c r="Z31" s="2">
        <v>-1794594.3966717671</v>
      </c>
    </row>
    <row r="32" spans="1:26" x14ac:dyDescent="0.35">
      <c r="A32" s="3" t="s">
        <v>23</v>
      </c>
      <c r="B32" s="3"/>
      <c r="C32" s="3">
        <v>0</v>
      </c>
      <c r="D32" s="3">
        <v>0</v>
      </c>
      <c r="E32" s="3">
        <v>-34146.9</v>
      </c>
      <c r="F32" s="3">
        <v>-79393.5</v>
      </c>
      <c r="G32" s="3">
        <v>-89548.299999999974</v>
      </c>
      <c r="H32" s="3">
        <v>-140135.64328587003</v>
      </c>
      <c r="I32" s="3">
        <v>-157173.6</v>
      </c>
      <c r="J32" s="3">
        <v>-131315.22181712004</v>
      </c>
      <c r="K32" s="3">
        <v>-298883.88698345987</v>
      </c>
      <c r="L32" s="3">
        <v>-216706.15026833001</v>
      </c>
      <c r="M32" s="3">
        <v>-436236.26289225998</v>
      </c>
      <c r="N32" s="3">
        <v>-480126.99092550995</v>
      </c>
      <c r="O32" s="3">
        <v>-183562.38049723001</v>
      </c>
      <c r="P32" s="3">
        <v>-351395.30645648</v>
      </c>
      <c r="Q32" s="3">
        <v>-610630.36942492984</v>
      </c>
      <c r="R32" s="3">
        <v>-247661.26646335996</v>
      </c>
      <c r="S32" s="3">
        <v>-69418.3</v>
      </c>
      <c r="T32" s="3">
        <v>-59647.141083610004</v>
      </c>
      <c r="U32" s="3">
        <v>-71767.877544550007</v>
      </c>
      <c r="V32" s="3">
        <v>-10242.599999999999</v>
      </c>
      <c r="W32" s="3">
        <v>-15750.266329549999</v>
      </c>
      <c r="X32" s="3">
        <v>-7318</v>
      </c>
      <c r="Y32" s="3">
        <v>-2187.0793248099999</v>
      </c>
      <c r="Z32" s="3">
        <v>-25927.618478169999</v>
      </c>
    </row>
    <row r="33" spans="1:26" x14ac:dyDescent="0.35">
      <c r="A33" s="5" t="s">
        <v>24</v>
      </c>
      <c r="B33" s="2"/>
      <c r="C33" s="2">
        <v>102891.83519999986</v>
      </c>
      <c r="D33" s="2">
        <v>141819.59979076107</v>
      </c>
      <c r="E33" s="2">
        <v>-38514.599877859815</v>
      </c>
      <c r="F33" s="2">
        <v>-80173.364747460568</v>
      </c>
      <c r="G33" s="2">
        <v>-384373.51641746616</v>
      </c>
      <c r="H33" s="2">
        <v>-727075.22197998594</v>
      </c>
      <c r="I33" s="2">
        <v>-816696.93337772635</v>
      </c>
      <c r="J33" s="2">
        <v>-955796.96654513734</v>
      </c>
      <c r="K33" s="2">
        <v>-301204.73879689461</v>
      </c>
      <c r="L33" s="2">
        <v>-1269741.0027360967</v>
      </c>
      <c r="M33" s="2">
        <v>-1938811.1611515747</v>
      </c>
      <c r="N33" s="2">
        <f>N29+N31</f>
        <v>-2039822.5733072034</v>
      </c>
      <c r="O33" s="2">
        <f>O29+O31</f>
        <v>-2037658.8683543534</v>
      </c>
      <c r="P33" s="2">
        <v>-2804319.2513048584</v>
      </c>
      <c r="Q33" s="2">
        <v>-2497879.2220512992</v>
      </c>
      <c r="R33" s="2">
        <v>-2806518.1546017644</v>
      </c>
      <c r="S33" s="2">
        <v>-3428003.7810516451</v>
      </c>
      <c r="T33" s="2">
        <v>-1619870.257675491</v>
      </c>
      <c r="U33" s="2">
        <v>-2300729.7402017582</v>
      </c>
      <c r="V33" s="2">
        <v>-4229000.606399579</v>
      </c>
      <c r="W33" s="2">
        <v>-1988948.9620383834</v>
      </c>
      <c r="X33" s="2">
        <v>-6010599.0732285809</v>
      </c>
      <c r="Y33" s="2">
        <v>-5960278.1553841038</v>
      </c>
      <c r="Z33" s="2">
        <v>-8020421.5601443928</v>
      </c>
    </row>
    <row r="34" spans="1:26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13"/>
    </row>
    <row r="35" spans="1:26" x14ac:dyDescent="0.35">
      <c r="A35" s="5" t="s">
        <v>25</v>
      </c>
      <c r="B35" s="2"/>
      <c r="C35" s="2">
        <v>-102891.83519999987</v>
      </c>
      <c r="D35" s="2">
        <v>-141819.59979076107</v>
      </c>
      <c r="E35" s="2">
        <v>38514.599877859815</v>
      </c>
      <c r="F35" s="2">
        <v>80173.364747460568</v>
      </c>
      <c r="G35" s="2">
        <v>384373.51641746616</v>
      </c>
      <c r="H35" s="2">
        <v>727075.22197998594</v>
      </c>
      <c r="I35" s="2">
        <v>816696.93337772635</v>
      </c>
      <c r="J35" s="2">
        <v>955796.96654513734</v>
      </c>
      <c r="K35" s="2">
        <v>301204.73879689461</v>
      </c>
      <c r="L35" s="2">
        <v>1269741.0027360967</v>
      </c>
      <c r="M35" s="2">
        <v>1938811.1611515747</v>
      </c>
      <c r="N35" s="2">
        <f>+N36+N42</f>
        <v>2231400.5421124967</v>
      </c>
      <c r="O35" s="2">
        <f>+O36+O42</f>
        <v>2037658.8683543534</v>
      </c>
      <c r="P35" s="2">
        <v>2804319.2513048584</v>
      </c>
      <c r="Q35" s="2">
        <v>2497879.2220512992</v>
      </c>
      <c r="R35" s="2">
        <v>2806518.1546017644</v>
      </c>
      <c r="S35" s="2">
        <v>3428003.7810516451</v>
      </c>
      <c r="T35" s="2">
        <v>1619870.257675491</v>
      </c>
      <c r="U35" s="2">
        <v>2300729.7402017582</v>
      </c>
      <c r="V35" s="2">
        <v>4229000.606399579</v>
      </c>
      <c r="W35" s="2">
        <v>1988948.9620383834</v>
      </c>
      <c r="X35" s="2">
        <v>6010599.0732285809</v>
      </c>
      <c r="Y35" s="2">
        <v>5960278.1553841038</v>
      </c>
      <c r="Z35" s="2">
        <v>8020421.5601443928</v>
      </c>
    </row>
    <row r="36" spans="1:26" x14ac:dyDescent="0.35">
      <c r="A36" s="2" t="s">
        <v>26</v>
      </c>
      <c r="B36" s="2"/>
      <c r="C36" s="2">
        <v>123381.92</v>
      </c>
      <c r="D36" s="2">
        <v>90354.2</v>
      </c>
      <c r="E36" s="2">
        <v>121842.4715825</v>
      </c>
      <c r="F36" s="2">
        <v>152950.60000000003</v>
      </c>
      <c r="G36" s="2">
        <v>434235.35995405802</v>
      </c>
      <c r="H36" s="2">
        <v>582130.06459410535</v>
      </c>
      <c r="I36" s="2">
        <v>561218.98195260367</v>
      </c>
      <c r="J36" s="2">
        <v>717789.29608556011</v>
      </c>
      <c r="K36" s="2">
        <v>729609.73721348355</v>
      </c>
      <c r="L36" s="2">
        <v>944202.76424929767</v>
      </c>
      <c r="M36" s="2">
        <v>1379656.4266564238</v>
      </c>
      <c r="N36" s="2">
        <f>+N37+N41</f>
        <v>1340462.4330178562</v>
      </c>
      <c r="O36" s="2">
        <v>1735260.428773473</v>
      </c>
      <c r="P36" s="2">
        <v>1734997.9915814397</v>
      </c>
      <c r="Q36" s="2">
        <v>2271136.6318265982</v>
      </c>
      <c r="R36" s="2">
        <v>2006741.8076693243</v>
      </c>
      <c r="S36" s="2">
        <v>1128852.3690176583</v>
      </c>
      <c r="T36" s="2">
        <v>1704992.5526862701</v>
      </c>
      <c r="U36" s="2">
        <v>1702082.2742250171</v>
      </c>
      <c r="V36" s="2">
        <v>1191823.1509160586</v>
      </c>
      <c r="W36" s="2">
        <v>1612024.9429134044</v>
      </c>
      <c r="X36" s="2">
        <v>2651378.6859045532</v>
      </c>
      <c r="Y36" s="2">
        <v>3110275.6578260949</v>
      </c>
      <c r="Z36" s="2">
        <v>3414660.4699970242</v>
      </c>
    </row>
    <row r="37" spans="1:26" x14ac:dyDescent="0.35">
      <c r="A37" s="2" t="s">
        <v>27</v>
      </c>
      <c r="B37" s="2"/>
      <c r="C37" s="2">
        <v>205750.87</v>
      </c>
      <c r="D37" s="2">
        <v>172880.37</v>
      </c>
      <c r="E37" s="2">
        <v>187355.4715825</v>
      </c>
      <c r="F37" s="2">
        <v>255836.2</v>
      </c>
      <c r="G37" s="2">
        <v>479420.13173405803</v>
      </c>
      <c r="H37" s="2">
        <v>689219.68859328283</v>
      </c>
      <c r="I37" s="2">
        <v>668934.50709441723</v>
      </c>
      <c r="J37" s="2">
        <v>747479.78276979015</v>
      </c>
      <c r="K37" s="2">
        <v>775008.2623410892</v>
      </c>
      <c r="L37" s="2">
        <v>971480.42115892773</v>
      </c>
      <c r="M37" s="2">
        <v>1447987.2949318839</v>
      </c>
      <c r="N37" s="2">
        <f>N38+N39</f>
        <v>1383408.0250605461</v>
      </c>
      <c r="O37" s="2">
        <v>1815757.554709353</v>
      </c>
      <c r="P37" s="2">
        <v>1861661.0833785497</v>
      </c>
      <c r="Q37" s="2">
        <v>2452356.8999328883</v>
      </c>
      <c r="R37" s="2">
        <v>2233408.7411993043</v>
      </c>
      <c r="S37" s="2">
        <v>1684551.9572174563</v>
      </c>
      <c r="T37" s="2">
        <v>2608423.3082309403</v>
      </c>
      <c r="U37" s="2">
        <v>3009653.3887678399</v>
      </c>
      <c r="V37" s="2">
        <v>2766976.2369999997</v>
      </c>
      <c r="W37" s="2">
        <v>3640332.2089717109</v>
      </c>
      <c r="X37" s="2">
        <v>5078402.131338303</v>
      </c>
      <c r="Y37" s="2">
        <v>5926332.9535340052</v>
      </c>
      <c r="Z37" s="2">
        <v>6308206.4466012102</v>
      </c>
    </row>
    <row r="38" spans="1:26" x14ac:dyDescent="0.35">
      <c r="A38" s="3" t="s">
        <v>28</v>
      </c>
      <c r="B38" s="3"/>
      <c r="C38" s="3">
        <v>70800.460000000006</v>
      </c>
      <c r="D38" s="3">
        <v>45326.11</v>
      </c>
      <c r="E38" s="3">
        <v>33171.19</v>
      </c>
      <c r="F38" s="3">
        <v>148971</v>
      </c>
      <c r="G38" s="3">
        <v>218290.44335905806</v>
      </c>
      <c r="H38" s="3">
        <v>222140.34150200267</v>
      </c>
      <c r="I38" s="3">
        <v>339978.81152391783</v>
      </c>
      <c r="J38" s="3">
        <v>266945.969836</v>
      </c>
      <c r="K38" s="3">
        <v>565666.38849908928</v>
      </c>
      <c r="L38" s="3">
        <v>331922.51435132005</v>
      </c>
      <c r="M38" s="3">
        <v>585124.76739333</v>
      </c>
      <c r="N38" s="3">
        <v>585124.76739333</v>
      </c>
      <c r="O38" s="3">
        <v>243318.42615577974</v>
      </c>
      <c r="P38" s="3">
        <v>357480.97546185</v>
      </c>
      <c r="Q38" s="3">
        <v>526166.53289194801</v>
      </c>
      <c r="R38" s="3">
        <v>373891.82169919898</v>
      </c>
      <c r="S38" s="3">
        <v>291381.27786398999</v>
      </c>
      <c r="T38" s="3">
        <v>152482.09432094998</v>
      </c>
      <c r="U38" s="3">
        <v>0</v>
      </c>
      <c r="V38" s="3">
        <v>125396</v>
      </c>
      <c r="W38" s="3">
        <v>126094.21402239999</v>
      </c>
      <c r="X38" s="3">
        <v>210238.58349150201</v>
      </c>
      <c r="Y38" s="3">
        <v>1298502.6420884135</v>
      </c>
      <c r="Z38" s="3">
        <v>1851237.3519697499</v>
      </c>
    </row>
    <row r="39" spans="1:26" x14ac:dyDescent="0.35">
      <c r="A39" s="3" t="s">
        <v>29</v>
      </c>
      <c r="B39" s="3"/>
      <c r="C39" s="3">
        <v>134950.41</v>
      </c>
      <c r="D39" s="3">
        <v>127554.26000000001</v>
      </c>
      <c r="E39" s="3">
        <v>154184.2815825</v>
      </c>
      <c r="F39" s="3">
        <v>106865.2</v>
      </c>
      <c r="G39" s="3">
        <v>261129.688375</v>
      </c>
      <c r="H39" s="3">
        <v>308591.65556803998</v>
      </c>
      <c r="I39" s="3">
        <v>328955.6955704994</v>
      </c>
      <c r="J39" s="3">
        <v>480533.81293379009</v>
      </c>
      <c r="K39" s="3">
        <v>209341.87384199994</v>
      </c>
      <c r="L39" s="3">
        <v>586566.59603551391</v>
      </c>
      <c r="M39" s="3">
        <v>670983.57027261413</v>
      </c>
      <c r="N39" s="3">
        <v>798283.25766721612</v>
      </c>
      <c r="O39" s="3">
        <v>1072227.5262284609</v>
      </c>
      <c r="P39" s="3">
        <v>1538785.5680522914</v>
      </c>
      <c r="Q39" s="3">
        <v>1194515.8740837493</v>
      </c>
      <c r="R39" s="3">
        <v>2275283.757799739</v>
      </c>
      <c r="S39" s="3">
        <v>1393170.6793534665</v>
      </c>
      <c r="T39" s="3">
        <v>2455941.2139099902</v>
      </c>
      <c r="U39" s="3">
        <v>3009653.3887678403</v>
      </c>
      <c r="V39" s="3">
        <v>2641580.2369999997</v>
      </c>
      <c r="W39" s="3">
        <v>4253752.9393084552</v>
      </c>
      <c r="X39" s="3">
        <v>4868163.5478441399</v>
      </c>
      <c r="Y39" s="3">
        <v>4627830.311445592</v>
      </c>
      <c r="Z39" s="3">
        <v>4456969.0946314605</v>
      </c>
    </row>
    <row r="40" spans="1:26" x14ac:dyDescent="0.35">
      <c r="A40" s="3" t="s">
        <v>30</v>
      </c>
      <c r="B40" s="3"/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153947.65220000001</v>
      </c>
      <c r="O40" s="3">
        <v>801281.57322116022</v>
      </c>
      <c r="P40" s="3">
        <v>1063006.0006399993</v>
      </c>
      <c r="Q40" s="3">
        <v>1194515.8740837493</v>
      </c>
      <c r="R40" s="3">
        <v>1054803.2102144773</v>
      </c>
      <c r="S40" s="3">
        <v>453504.03854814247</v>
      </c>
      <c r="T40" s="3">
        <v>1226759.7650137348</v>
      </c>
      <c r="U40" s="3">
        <v>1474281.5755694637</v>
      </c>
      <c r="V40" s="3">
        <v>1144822.2879999999</v>
      </c>
      <c r="W40" s="3">
        <v>1822093.1</v>
      </c>
      <c r="X40" s="3">
        <v>3121190.2335793702</v>
      </c>
      <c r="Y40" s="3">
        <v>1809493.7343914476</v>
      </c>
      <c r="Z40" s="3">
        <v>3011725.4414352803</v>
      </c>
    </row>
    <row r="41" spans="1:26" x14ac:dyDescent="0.35">
      <c r="A41" s="3" t="s">
        <v>31</v>
      </c>
      <c r="B41" s="3"/>
      <c r="C41" s="3">
        <v>-82368.95</v>
      </c>
      <c r="D41" s="3">
        <v>-82526.17</v>
      </c>
      <c r="E41" s="3">
        <v>-65513</v>
      </c>
      <c r="F41" s="3">
        <v>-102885.59999999999</v>
      </c>
      <c r="G41" s="3">
        <v>-45184.771780000003</v>
      </c>
      <c r="H41" s="3">
        <v>-107089.62399917748</v>
      </c>
      <c r="I41" s="3">
        <v>-107715.52514181353</v>
      </c>
      <c r="J41" s="3">
        <v>-29690.486684230003</v>
      </c>
      <c r="K41" s="3">
        <v>-45398.525127605601</v>
      </c>
      <c r="L41" s="3">
        <v>-27277.656909630001</v>
      </c>
      <c r="M41" s="3">
        <v>-68330.868275460001</v>
      </c>
      <c r="N41" s="3">
        <v>-42945.592042689997</v>
      </c>
      <c r="O41" s="3">
        <v>-80497.125935880002</v>
      </c>
      <c r="P41" s="3">
        <v>-126663.0917971099</v>
      </c>
      <c r="Q41" s="3">
        <v>-181220.26810628999</v>
      </c>
      <c r="R41" s="3">
        <v>-226666.93352997999</v>
      </c>
      <c r="S41" s="3">
        <v>-555699.58819979802</v>
      </c>
      <c r="T41" s="3">
        <v>-903430.75554467016</v>
      </c>
      <c r="U41" s="3">
        <v>-1307571.1145428228</v>
      </c>
      <c r="V41" s="3">
        <v>-1575153.0860839412</v>
      </c>
      <c r="W41" s="3">
        <v>-2028307.2660583064</v>
      </c>
      <c r="X41" s="3">
        <v>-2427023.4454337498</v>
      </c>
      <c r="Y41" s="3">
        <v>-2816057.2957079103</v>
      </c>
      <c r="Z41" s="3">
        <v>-2893545.9766041865</v>
      </c>
    </row>
    <row r="42" spans="1:26" x14ac:dyDescent="0.35">
      <c r="A42" s="2" t="s">
        <v>32</v>
      </c>
      <c r="B42" s="2"/>
      <c r="C42" s="2">
        <v>-226273.75519999987</v>
      </c>
      <c r="D42" s="2">
        <v>-232173.79979076106</v>
      </c>
      <c r="E42" s="2">
        <v>-83327.871704640187</v>
      </c>
      <c r="F42" s="2">
        <v>-72777.235252539467</v>
      </c>
      <c r="G42" s="2">
        <v>-49861.843536591849</v>
      </c>
      <c r="H42" s="2">
        <v>144945.15738588065</v>
      </c>
      <c r="I42" s="2">
        <v>255477.95142512268</v>
      </c>
      <c r="J42" s="2">
        <v>238007.67045957729</v>
      </c>
      <c r="K42" s="2">
        <v>-428404.99841658893</v>
      </c>
      <c r="L42" s="2">
        <v>325538.23848679895</v>
      </c>
      <c r="M42" s="2">
        <v>559154.73449515086</v>
      </c>
      <c r="N42" s="2">
        <f>N43+N44+N45+N46</f>
        <v>890938.10909464047</v>
      </c>
      <c r="O42" s="2">
        <f>O43+O44+O45+O46</f>
        <v>302398.43958088034</v>
      </c>
      <c r="P42" s="2">
        <v>1069321.2597234184</v>
      </c>
      <c r="Q42" s="2">
        <v>226742.59022470121</v>
      </c>
      <c r="R42" s="2">
        <v>799776.34693244006</v>
      </c>
      <c r="S42" s="2">
        <v>2299151.4120339868</v>
      </c>
      <c r="T42" s="2">
        <v>-85122.295010779053</v>
      </c>
      <c r="U42" s="2">
        <v>598647.46597674093</v>
      </c>
      <c r="V42" s="2">
        <v>3037177.4554835204</v>
      </c>
      <c r="W42" s="2">
        <v>376924.0191249788</v>
      </c>
      <c r="X42" s="2">
        <v>3359220.3873240268</v>
      </c>
      <c r="Y42" s="2">
        <v>2850002.4975580089</v>
      </c>
      <c r="Z42" s="2">
        <v>4605761.0901473677</v>
      </c>
    </row>
    <row r="43" spans="1:26" x14ac:dyDescent="0.35">
      <c r="A43" s="3" t="s">
        <v>33</v>
      </c>
      <c r="B43" s="3"/>
      <c r="C43" s="3">
        <v>8244.3548000001429</v>
      </c>
      <c r="D43" s="3">
        <v>-18654.814683761058</v>
      </c>
      <c r="E43" s="3">
        <v>-59180.867360729957</v>
      </c>
      <c r="F43" s="3">
        <v>-36263.215640891249</v>
      </c>
      <c r="G43" s="3">
        <v>-34495.908405481619</v>
      </c>
      <c r="H43" s="3">
        <v>127587.07536580053</v>
      </c>
      <c r="I43" s="3">
        <v>129644.58680951626</v>
      </c>
      <c r="J43" s="3">
        <v>25532.617172957005</v>
      </c>
      <c r="K43" s="3">
        <v>-394601.498587279</v>
      </c>
      <c r="L43" s="3">
        <v>279360.23725640005</v>
      </c>
      <c r="M43" s="3">
        <v>585849.22317655943</v>
      </c>
      <c r="N43" s="3">
        <v>903788.98246660153</v>
      </c>
      <c r="O43" s="3">
        <v>-22098.502493840817</v>
      </c>
      <c r="P43" s="3">
        <v>667929.85498878965</v>
      </c>
      <c r="Q43" s="3">
        <v>955495.33671156061</v>
      </c>
      <c r="R43" s="3">
        <v>487807.94458001049</v>
      </c>
      <c r="S43" s="3">
        <v>1522206.5557703984</v>
      </c>
      <c r="T43" s="3">
        <v>-1067929.9642182705</v>
      </c>
      <c r="U43" s="3">
        <v>-343325.53744479676</v>
      </c>
      <c r="V43" s="3">
        <v>2383403.3145736624</v>
      </c>
      <c r="W43" s="3">
        <v>-404856.58740259288</v>
      </c>
      <c r="X43" s="3">
        <v>1808932.4009738211</v>
      </c>
      <c r="Y43" s="3">
        <v>1846493.1517664327</v>
      </c>
      <c r="Z43" s="3">
        <v>1430791.4615688124</v>
      </c>
    </row>
    <row r="44" spans="1:26" x14ac:dyDescent="0.35">
      <c r="A44" s="3" t="s">
        <v>34</v>
      </c>
      <c r="B44" s="3"/>
      <c r="C44" s="3">
        <v>-426.00000000003274</v>
      </c>
      <c r="D44" s="3">
        <v>16160.393220000053</v>
      </c>
      <c r="E44" s="3">
        <v>36574.279999999766</v>
      </c>
      <c r="F44" s="3">
        <v>-5557.9654836483824</v>
      </c>
      <c r="G44" s="3">
        <v>-25132.935131110229</v>
      </c>
      <c r="H44" s="3">
        <v>17358.082020080132</v>
      </c>
      <c r="I44" s="3">
        <v>219241.12466193995</v>
      </c>
      <c r="J44" s="3">
        <v>212475.0532866203</v>
      </c>
      <c r="K44" s="3">
        <v>-22007.323885909922</v>
      </c>
      <c r="L44" s="3">
        <v>1178.0012303988915</v>
      </c>
      <c r="M44" s="3">
        <v>-26892.528150208804</v>
      </c>
      <c r="N44" s="3">
        <v>-12850.873371960915</v>
      </c>
      <c r="O44" s="3">
        <v>324496.9420747211</v>
      </c>
      <c r="P44" s="3">
        <v>401391.40473462851</v>
      </c>
      <c r="Q44" s="3">
        <v>21216.46103631064</v>
      </c>
      <c r="R44" s="3">
        <v>311968.40235242964</v>
      </c>
      <c r="S44" s="3">
        <v>776944.85626358865</v>
      </c>
      <c r="T44" s="3">
        <v>982807.66920749191</v>
      </c>
      <c r="U44" s="3">
        <v>941973.00342153769</v>
      </c>
      <c r="V44" s="3">
        <v>653774.14090985828</v>
      </c>
      <c r="W44" s="3">
        <v>781780.60652757168</v>
      </c>
      <c r="X44" s="3">
        <v>1550287.986350206</v>
      </c>
      <c r="Y44" s="3">
        <v>1003509.3457915764</v>
      </c>
      <c r="Z44" s="3">
        <v>3174969.6285785548</v>
      </c>
    </row>
    <row r="45" spans="1:26" x14ac:dyDescent="0.35">
      <c r="A45" s="3" t="s">
        <v>35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>
        <v>714314.78289369994</v>
      </c>
      <c r="N45" s="3">
        <v>720249.46696084994</v>
      </c>
      <c r="O45" s="3">
        <v>1326851.5209420002</v>
      </c>
      <c r="P45" s="3">
        <v>1734534.6409999998</v>
      </c>
      <c r="Q45" s="3">
        <v>1528152.7475606001</v>
      </c>
      <c r="R45" s="3">
        <v>2064756.4378396701</v>
      </c>
      <c r="S45" s="3">
        <v>3005788.7515354413</v>
      </c>
      <c r="T45" s="3">
        <v>4615670.3768656813</v>
      </c>
      <c r="U45" s="3">
        <v>4835199.2594670001</v>
      </c>
      <c r="V45" s="3">
        <v>3718008.3378385762</v>
      </c>
      <c r="W45" s="3">
        <v>3976811.1780883898</v>
      </c>
      <c r="X45" s="3">
        <v>3262551.8785019401</v>
      </c>
      <c r="Y45" s="3">
        <v>3044431.8098061802</v>
      </c>
      <c r="Z45" s="3">
        <v>3700323.1575766499</v>
      </c>
    </row>
    <row r="46" spans="1:26" x14ac:dyDescent="0.35">
      <c r="A46" s="3" t="s">
        <v>31</v>
      </c>
      <c r="B46" s="3"/>
      <c r="C46" s="3">
        <v>-234092.11</v>
      </c>
      <c r="D46" s="3">
        <v>-256372.27832700004</v>
      </c>
      <c r="E46" s="3">
        <v>-1614</v>
      </c>
      <c r="F46" s="3">
        <v>-30705.154127999842</v>
      </c>
      <c r="G46" s="3">
        <v>0</v>
      </c>
      <c r="H46" s="3">
        <v>0</v>
      </c>
      <c r="I46" s="3">
        <v>-107715.52514181353</v>
      </c>
      <c r="J46" s="3">
        <v>0</v>
      </c>
      <c r="K46" s="3">
        <v>0</v>
      </c>
      <c r="L46" s="3">
        <v>0</v>
      </c>
      <c r="M46" s="3">
        <v>-714314.78289369994</v>
      </c>
      <c r="N46" s="3">
        <v>-720249.46696084994</v>
      </c>
      <c r="O46" s="3">
        <v>-1326851.5209420002</v>
      </c>
      <c r="P46" s="3">
        <v>-1734534.6409999998</v>
      </c>
      <c r="Q46" s="3">
        <v>-1528152.7475606001</v>
      </c>
      <c r="R46" s="3">
        <v>-2064756.4378396701</v>
      </c>
      <c r="S46" s="3">
        <v>-3005788.7515354413</v>
      </c>
      <c r="T46" s="3">
        <v>-4615670.3768656813</v>
      </c>
      <c r="U46" s="3">
        <v>-4835199.2594670001</v>
      </c>
      <c r="V46" s="3">
        <v>-3718008.3378385762</v>
      </c>
      <c r="W46" s="3">
        <v>-3976811.1780883898</v>
      </c>
      <c r="X46" s="3">
        <v>-3262551.8785019401</v>
      </c>
      <c r="Y46" s="3">
        <v>-3044431.8098061802</v>
      </c>
      <c r="Z46" s="3">
        <v>-3700323.1575766499</v>
      </c>
    </row>
    <row r="47" spans="1:26" x14ac:dyDescent="0.35">
      <c r="A47" s="3" t="s">
        <v>36</v>
      </c>
      <c r="B47" s="3"/>
      <c r="C47" s="3">
        <v>0</v>
      </c>
      <c r="D47" s="3">
        <v>0</v>
      </c>
      <c r="E47" s="3">
        <v>0</v>
      </c>
      <c r="F47" s="3">
        <v>-250.9</v>
      </c>
      <c r="G47" s="3">
        <v>0</v>
      </c>
      <c r="H47" s="3">
        <v>0</v>
      </c>
      <c r="I47" s="3">
        <v>-19001.432364520002</v>
      </c>
      <c r="J47" s="3">
        <v>0</v>
      </c>
      <c r="K47" s="3">
        <v>-11796.1759434</v>
      </c>
      <c r="L47" s="3">
        <v>0</v>
      </c>
      <c r="M47" s="3">
        <v>-9460.8605312</v>
      </c>
      <c r="N47" s="3">
        <v>0</v>
      </c>
      <c r="O47" s="3">
        <v>0</v>
      </c>
      <c r="P47" s="3">
        <v>0</v>
      </c>
      <c r="Q47" s="3">
        <v>-749969.20752317028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</row>
    <row r="48" spans="1:26" x14ac:dyDescent="0.35">
      <c r="A48" s="3" t="s">
        <v>37</v>
      </c>
      <c r="B48" s="3"/>
      <c r="C48" s="3">
        <v>0</v>
      </c>
      <c r="D48" s="3">
        <v>26692.9</v>
      </c>
      <c r="E48" s="3">
        <v>0</v>
      </c>
      <c r="F48" s="3">
        <v>0</v>
      </c>
      <c r="G48" s="3">
        <v>9767</v>
      </c>
      <c r="H48" s="3">
        <v>0</v>
      </c>
      <c r="I48" s="3">
        <v>33309.197460000003</v>
      </c>
      <c r="J48" s="3">
        <v>0</v>
      </c>
      <c r="K48" s="3">
        <v>0</v>
      </c>
      <c r="L48" s="3">
        <v>45000</v>
      </c>
      <c r="M48" s="3">
        <v>9658.9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</row>
    <row r="49" spans="1:26" x14ac:dyDescent="0.35">
      <c r="A49" s="3" t="s">
        <v>38</v>
      </c>
      <c r="B49" s="3"/>
      <c r="C49" s="3">
        <v>0</v>
      </c>
      <c r="D49" s="3">
        <v>0</v>
      </c>
      <c r="E49" s="3">
        <v>-59107.284343909996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</row>
    <row r="50" spans="1:26" x14ac:dyDescent="0.35">
      <c r="A50" s="3" t="s">
        <v>39</v>
      </c>
      <c r="B50" s="3"/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</row>
    <row r="51" spans="1:26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13"/>
      <c r="Z51" s="13"/>
    </row>
    <row r="52" spans="1:26" x14ac:dyDescent="0.35">
      <c r="A52" s="2" t="s">
        <v>40</v>
      </c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2">
        <v>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3"/>
      <c r="Z52" s="13"/>
    </row>
    <row r="53" spans="1:26" x14ac:dyDescent="0.35">
      <c r="A53" s="2" t="s">
        <v>41</v>
      </c>
      <c r="B53" s="1"/>
      <c r="C53" s="1"/>
      <c r="D53" s="1"/>
      <c r="E53" s="1"/>
      <c r="F53" s="1"/>
      <c r="G53" s="1"/>
      <c r="H53" s="1">
        <v>-109.33799999999999</v>
      </c>
      <c r="I53" s="2"/>
      <c r="J53" s="1"/>
      <c r="K53" s="1"/>
      <c r="L53" s="1"/>
      <c r="M53" s="7">
        <v>559967.14107091003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3"/>
      <c r="Z53" s="13"/>
    </row>
    <row r="54" spans="1:26" x14ac:dyDescent="0.3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3"/>
      <c r="Z54" s="13"/>
    </row>
    <row r="55" spans="1:26" x14ac:dyDescent="0.35">
      <c r="A55" s="1" t="s">
        <v>42</v>
      </c>
      <c r="B55" s="2"/>
      <c r="C55" s="2">
        <v>0</v>
      </c>
      <c r="D55" s="2">
        <v>0</v>
      </c>
      <c r="E55" s="2">
        <v>-1.7462298274040222E-10</v>
      </c>
      <c r="F55" s="2">
        <v>0</v>
      </c>
      <c r="G55" s="2">
        <v>1.7462298274040222E-10</v>
      </c>
      <c r="H55" s="2">
        <v>0</v>
      </c>
      <c r="I55" s="2">
        <v>2.3283064365386963E-10</v>
      </c>
      <c r="J55" s="2">
        <v>0</v>
      </c>
      <c r="K55" s="2">
        <v>-6.4028427004814148E-10</v>
      </c>
      <c r="L55" s="2">
        <v>-4.6566128730773926E-10</v>
      </c>
      <c r="M55" s="2">
        <v>2.3283064365386963E-10</v>
      </c>
      <c r="N55" s="2">
        <v>-6.9849193096160889E-10</v>
      </c>
      <c r="O55" s="2">
        <v>0</v>
      </c>
      <c r="P55" s="2">
        <v>-4.6566128730773926E-10</v>
      </c>
      <c r="Q55" s="2">
        <v>-4.6566128730773926E-10</v>
      </c>
      <c r="R55" s="2">
        <v>0</v>
      </c>
      <c r="S55" s="2">
        <v>1.3969838619232178E-9</v>
      </c>
      <c r="T55" s="2"/>
      <c r="U55" s="2"/>
      <c r="V55" s="2"/>
      <c r="W55" s="2"/>
      <c r="X55" s="2"/>
      <c r="Y55" s="13"/>
      <c r="Z55" s="13"/>
    </row>
    <row r="56" spans="1:26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6" x14ac:dyDescent="0.35">
      <c r="A57" s="12" t="s">
        <v>59</v>
      </c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Juma Benjamin Mabula</cp:lastModifiedBy>
  <dcterms:created xsi:type="dcterms:W3CDTF">2015-06-05T11:15:37Z</dcterms:created>
  <dcterms:modified xsi:type="dcterms:W3CDTF">2023-09-21T14:57:31Z</dcterms:modified>
</cp:coreProperties>
</file>